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febrúar 2011" sheetId="1" r:id="rId1"/>
  </sheets>
  <externalReferences>
    <externalReference r:id="rId4"/>
  </externalReferences>
  <definedNames>
    <definedName name="Dags_visit_naest">'Verð febrúar 2011'!$A$14</definedName>
    <definedName name="LVT">'Verð febrúar 2011'!$C$9</definedName>
    <definedName name="NVT">'Verð febrúar 2011'!$C$10</definedName>
    <definedName name="NvtNæstaMánaðar">'[1]Forsendur'!$D$4</definedName>
    <definedName name="NvtÞessaMánaðar">'[1]Forsendur'!$C$4</definedName>
    <definedName name="_xlnm.Print_Area" localSheetId="0">'Verð febrúar 2011'!$B$7:$N$44,'Verð febrúar 2011'!$B$46:$N$82</definedName>
    <definedName name="_xlnm.Print_Titles" localSheetId="0">'Verð febrúar 2011'!$1:$5</definedName>
    <definedName name="Verdb_raun">'Verð febrúar 2011'!$C$14</definedName>
    <definedName name="verdbspa">'Verð febrúar 2011'!$C$13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<sst xmlns="http://schemas.openxmlformats.org/spreadsheetml/2006/main" count="39" uniqueCount="33">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</sst>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1\02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febrúar 2011"/>
    </sheetNames>
    <sheetDataSet>
      <sheetData sheetId="0">
        <row r="2">
          <cell r="C2">
            <v>40575</v>
          </cell>
        </row>
        <row r="3">
          <cell r="C3">
            <v>7240</v>
          </cell>
          <cell r="D3">
            <v>7175</v>
          </cell>
        </row>
        <row r="4">
          <cell r="C4">
            <v>366.7</v>
          </cell>
          <cell r="D4">
            <v>363.4</v>
          </cell>
        </row>
        <row r="5">
          <cell r="D5">
            <v>40569</v>
          </cell>
        </row>
        <row r="6">
          <cell r="D6">
            <v>-0.1028</v>
          </cell>
        </row>
        <row r="7">
          <cell r="C7">
            <v>-0.009</v>
          </cell>
        </row>
        <row r="8">
          <cell r="D8">
            <v>40598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0">
      <selection activeCell="N55" sqref="N55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40575</v>
      </c>
      <c r="I1" s="4">
        <f>'[1]Forsendur'!$C$2</f>
        <v>40575</v>
      </c>
    </row>
    <row r="2" spans="11:12" ht="15" customHeight="1" thickBot="1">
      <c r="K2" s="5" t="s">
        <v>1</v>
      </c>
      <c r="L2" s="6">
        <f>'[1]Forsendur'!C2</f>
        <v>40575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7240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366.7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-0.009</v>
      </c>
      <c r="D13" s="14"/>
      <c r="N13" s="15"/>
    </row>
    <row r="14" spans="1:14" ht="10.5" customHeight="1">
      <c r="A14" s="16">
        <f>IF(DAY('[1]Forsendur'!D5)&lt;1,32,DAY('[1]Forsendur'!D5))</f>
        <v>26</v>
      </c>
      <c r="B14" s="1" t="str">
        <f>IF(C14&lt;0,"Lækkun vísitölu","Hækkun vísitölu")</f>
        <v>Lækkun vísitölu</v>
      </c>
      <c r="C14" s="13">
        <f>IF(AND('[1]Forsendur'!D3&gt;0,'[1]Forsendur'!D4&gt;0),ROUND('[1]Forsendur'!D4/'[1]Forsendur'!C4-1,4),0)</f>
        <v>-0.009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-0.009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8.83788</v>
      </c>
      <c r="E16" s="19">
        <f t="shared" si="0"/>
        <v>7.80276</v>
      </c>
      <c r="F16" s="19">
        <f t="shared" si="0"/>
        <v>8.03487</v>
      </c>
      <c r="G16" s="19">
        <f t="shared" si="0"/>
        <v>7.87413</v>
      </c>
      <c r="H16" s="19">
        <f t="shared" si="0"/>
        <v>7.4686</v>
      </c>
      <c r="I16" s="19">
        <f>ROUND(100000*LVT/I$11*((1+I$12/100)^((DAYS360(I$6,$L$2)+$C16-1)/360)*((1+$A16)^(($C16-15)/30)))/100000,5)</f>
        <v>7.00646</v>
      </c>
      <c r="J16" s="19">
        <f t="shared" si="0"/>
        <v>6.90081</v>
      </c>
      <c r="K16" s="19">
        <f t="shared" si="0"/>
        <v>6.79251</v>
      </c>
      <c r="L16" s="19">
        <f t="shared" si="0"/>
        <v>6.59182</v>
      </c>
      <c r="M16" s="19">
        <f t="shared" si="0"/>
        <v>6.45504</v>
      </c>
      <c r="N16" s="19">
        <f t="shared" si="0"/>
        <v>6.25555</v>
      </c>
    </row>
    <row r="17" spans="1:14" ht="10.5" customHeight="1">
      <c r="A17" s="17">
        <f aca="true" t="shared" si="1" ref="A17:A43">IF(Dags_visit_naest&gt;C17,verdbspa,Verdb_raun)</f>
        <v>-0.009</v>
      </c>
      <c r="B17" s="20"/>
      <c r="C17" s="10">
        <f aca="true" t="shared" si="2" ref="C17:C43">C16+1</f>
        <v>2</v>
      </c>
      <c r="D17" s="19">
        <f t="shared" si="0"/>
        <v>8.83659</v>
      </c>
      <c r="E17" s="19">
        <f t="shared" si="0"/>
        <v>7.80162</v>
      </c>
      <c r="F17" s="19">
        <f t="shared" si="0"/>
        <v>8.03375</v>
      </c>
      <c r="G17" s="19">
        <f t="shared" si="0"/>
        <v>7.87303</v>
      </c>
      <c r="H17" s="19">
        <f t="shared" si="0"/>
        <v>7.46756</v>
      </c>
      <c r="I17" s="19">
        <f t="shared" si="0"/>
        <v>7.00548</v>
      </c>
      <c r="J17" s="19">
        <f t="shared" si="0"/>
        <v>6.89985</v>
      </c>
      <c r="K17" s="19">
        <f t="shared" si="0"/>
        <v>6.79157</v>
      </c>
      <c r="L17" s="19">
        <f t="shared" si="0"/>
        <v>6.5909</v>
      </c>
      <c r="M17" s="19">
        <f t="shared" si="0"/>
        <v>6.45414</v>
      </c>
      <c r="N17" s="19">
        <f t="shared" si="0"/>
        <v>6.25468</v>
      </c>
    </row>
    <row r="18" spans="1:14" ht="10.5" customHeight="1">
      <c r="A18" s="17">
        <f t="shared" si="1"/>
        <v>-0.009</v>
      </c>
      <c r="B18" s="20"/>
      <c r="C18" s="21">
        <f t="shared" si="2"/>
        <v>3</v>
      </c>
      <c r="D18" s="22">
        <f t="shared" si="0"/>
        <v>8.8353</v>
      </c>
      <c r="E18" s="22">
        <f t="shared" si="0"/>
        <v>7.80048</v>
      </c>
      <c r="F18" s="22">
        <f t="shared" si="0"/>
        <v>8.03263</v>
      </c>
      <c r="G18" s="22">
        <f t="shared" si="0"/>
        <v>7.87194</v>
      </c>
      <c r="H18" s="22">
        <f t="shared" si="0"/>
        <v>7.46652</v>
      </c>
      <c r="I18" s="22">
        <f t="shared" si="0"/>
        <v>7.0045</v>
      </c>
      <c r="J18" s="22">
        <f t="shared" si="0"/>
        <v>6.89889</v>
      </c>
      <c r="K18" s="22">
        <f t="shared" si="0"/>
        <v>6.79062</v>
      </c>
      <c r="L18" s="22">
        <f t="shared" si="0"/>
        <v>6.58998</v>
      </c>
      <c r="M18" s="22">
        <f t="shared" si="0"/>
        <v>6.45324</v>
      </c>
      <c r="N18" s="22">
        <f t="shared" si="0"/>
        <v>6.25381</v>
      </c>
    </row>
    <row r="19" spans="1:14" ht="10.5" customHeight="1">
      <c r="A19" s="17">
        <f t="shared" si="1"/>
        <v>-0.009</v>
      </c>
      <c r="B19" s="20"/>
      <c r="C19" s="10">
        <f t="shared" si="2"/>
        <v>4</v>
      </c>
      <c r="D19" s="19">
        <f t="shared" si="0"/>
        <v>8.83401</v>
      </c>
      <c r="E19" s="19">
        <f t="shared" si="0"/>
        <v>7.79935</v>
      </c>
      <c r="F19" s="19">
        <f t="shared" si="0"/>
        <v>8.03151</v>
      </c>
      <c r="G19" s="19">
        <f t="shared" si="0"/>
        <v>7.87084</v>
      </c>
      <c r="H19" s="19">
        <f t="shared" si="0"/>
        <v>7.46548</v>
      </c>
      <c r="I19" s="19">
        <f t="shared" si="0"/>
        <v>7.00353</v>
      </c>
      <c r="J19" s="19">
        <f t="shared" si="0"/>
        <v>6.89793</v>
      </c>
      <c r="K19" s="19">
        <f t="shared" si="0"/>
        <v>6.78967</v>
      </c>
      <c r="L19" s="19">
        <f t="shared" si="0"/>
        <v>6.58906</v>
      </c>
      <c r="M19" s="19">
        <f t="shared" si="0"/>
        <v>6.45234</v>
      </c>
      <c r="N19" s="19">
        <f t="shared" si="0"/>
        <v>6.25294</v>
      </c>
    </row>
    <row r="20" spans="1:14" ht="10.5" customHeight="1">
      <c r="A20" s="17">
        <f t="shared" si="1"/>
        <v>-0.009</v>
      </c>
      <c r="B20" s="20"/>
      <c r="C20" s="10">
        <f t="shared" si="2"/>
        <v>5</v>
      </c>
      <c r="D20" s="19">
        <f t="shared" si="0"/>
        <v>8.83272</v>
      </c>
      <c r="E20" s="19">
        <f t="shared" si="0"/>
        <v>7.79821</v>
      </c>
      <c r="F20" s="19">
        <f t="shared" si="0"/>
        <v>8.03039</v>
      </c>
      <c r="G20" s="19">
        <f t="shared" si="0"/>
        <v>7.86974</v>
      </c>
      <c r="H20" s="19">
        <f t="shared" si="0"/>
        <v>7.46443</v>
      </c>
      <c r="I20" s="19">
        <f t="shared" si="0"/>
        <v>7.00255</v>
      </c>
      <c r="J20" s="19">
        <f t="shared" si="0"/>
        <v>6.89696</v>
      </c>
      <c r="K20" s="19">
        <f t="shared" si="0"/>
        <v>6.78873</v>
      </c>
      <c r="L20" s="19">
        <f t="shared" si="0"/>
        <v>6.58814</v>
      </c>
      <c r="M20" s="19">
        <f t="shared" si="0"/>
        <v>6.45144</v>
      </c>
      <c r="N20" s="19">
        <f t="shared" si="0"/>
        <v>6.25206</v>
      </c>
    </row>
    <row r="21" spans="1:14" s="25" customFormat="1" ht="10.5" customHeight="1">
      <c r="A21" s="23">
        <f t="shared" si="1"/>
        <v>-0.009</v>
      </c>
      <c r="B21" s="24"/>
      <c r="C21" s="21">
        <f t="shared" si="2"/>
        <v>6</v>
      </c>
      <c r="D21" s="22">
        <f t="shared" si="0"/>
        <v>8.83143</v>
      </c>
      <c r="E21" s="22">
        <f t="shared" si="0"/>
        <v>7.79707</v>
      </c>
      <c r="F21" s="22">
        <f t="shared" si="0"/>
        <v>8.02927</v>
      </c>
      <c r="G21" s="22">
        <f t="shared" si="0"/>
        <v>7.86864</v>
      </c>
      <c r="H21" s="22">
        <f t="shared" si="0"/>
        <v>7.46339</v>
      </c>
      <c r="I21" s="22">
        <f t="shared" si="0"/>
        <v>7.00157</v>
      </c>
      <c r="J21" s="22">
        <f t="shared" si="0"/>
        <v>6.896</v>
      </c>
      <c r="K21" s="22">
        <f t="shared" si="0"/>
        <v>6.78778</v>
      </c>
      <c r="L21" s="22">
        <f t="shared" si="0"/>
        <v>6.58722</v>
      </c>
      <c r="M21" s="22">
        <f t="shared" si="0"/>
        <v>6.45054</v>
      </c>
      <c r="N21" s="22">
        <f t="shared" si="0"/>
        <v>6.25119</v>
      </c>
    </row>
    <row r="22" spans="1:14" ht="10.5" customHeight="1">
      <c r="A22" s="17">
        <f t="shared" si="1"/>
        <v>-0.009</v>
      </c>
      <c r="B22" s="20"/>
      <c r="C22" s="10">
        <f t="shared" si="2"/>
        <v>7</v>
      </c>
      <c r="D22" s="19">
        <f t="shared" si="0"/>
        <v>8.83014</v>
      </c>
      <c r="E22" s="19">
        <f t="shared" si="0"/>
        <v>7.79593</v>
      </c>
      <c r="F22" s="19">
        <f t="shared" si="0"/>
        <v>8.02815</v>
      </c>
      <c r="G22" s="19">
        <f t="shared" si="0"/>
        <v>7.86754</v>
      </c>
      <c r="H22" s="19">
        <f t="shared" si="0"/>
        <v>7.46235</v>
      </c>
      <c r="I22" s="19">
        <f t="shared" si="0"/>
        <v>7.0006</v>
      </c>
      <c r="J22" s="19">
        <f t="shared" si="0"/>
        <v>6.89504</v>
      </c>
      <c r="K22" s="19">
        <f t="shared" si="0"/>
        <v>6.78683</v>
      </c>
      <c r="L22" s="19">
        <f t="shared" si="0"/>
        <v>6.5863</v>
      </c>
      <c r="M22" s="19">
        <f t="shared" si="0"/>
        <v>6.44964</v>
      </c>
      <c r="N22" s="19">
        <f t="shared" si="0"/>
        <v>6.25032</v>
      </c>
    </row>
    <row r="23" spans="1:14" ht="10.5" customHeight="1">
      <c r="A23" s="17">
        <f t="shared" si="1"/>
        <v>-0.009</v>
      </c>
      <c r="B23" s="20"/>
      <c r="C23" s="10">
        <f t="shared" si="2"/>
        <v>8</v>
      </c>
      <c r="D23" s="19">
        <f t="shared" si="0"/>
        <v>8.82885</v>
      </c>
      <c r="E23" s="19">
        <f t="shared" si="0"/>
        <v>7.79479</v>
      </c>
      <c r="F23" s="19">
        <f t="shared" si="0"/>
        <v>8.02703</v>
      </c>
      <c r="G23" s="19">
        <f t="shared" si="0"/>
        <v>7.86645</v>
      </c>
      <c r="H23" s="19">
        <f t="shared" si="0"/>
        <v>7.46131</v>
      </c>
      <c r="I23" s="19">
        <f t="shared" si="0"/>
        <v>6.99962</v>
      </c>
      <c r="J23" s="19">
        <f t="shared" si="0"/>
        <v>6.89408</v>
      </c>
      <c r="K23" s="19">
        <f t="shared" si="0"/>
        <v>6.78588</v>
      </c>
      <c r="L23" s="19">
        <f t="shared" si="0"/>
        <v>6.58538</v>
      </c>
      <c r="M23" s="19">
        <f t="shared" si="0"/>
        <v>6.44874</v>
      </c>
      <c r="N23" s="19">
        <f t="shared" si="0"/>
        <v>6.24945</v>
      </c>
    </row>
    <row r="24" spans="1:14" s="25" customFormat="1" ht="10.5" customHeight="1">
      <c r="A24" s="17">
        <f t="shared" si="1"/>
        <v>-0.009</v>
      </c>
      <c r="B24" s="20"/>
      <c r="C24" s="21">
        <f t="shared" si="2"/>
        <v>9</v>
      </c>
      <c r="D24" s="22">
        <f t="shared" si="0"/>
        <v>8.82756</v>
      </c>
      <c r="E24" s="22">
        <f t="shared" si="0"/>
        <v>7.79365</v>
      </c>
      <c r="F24" s="22">
        <f t="shared" si="0"/>
        <v>8.02591</v>
      </c>
      <c r="G24" s="22">
        <f t="shared" si="0"/>
        <v>7.86535</v>
      </c>
      <c r="H24" s="22">
        <f t="shared" si="0"/>
        <v>7.46027</v>
      </c>
      <c r="I24" s="22">
        <f t="shared" si="0"/>
        <v>6.99864</v>
      </c>
      <c r="J24" s="22">
        <f t="shared" si="0"/>
        <v>6.89312</v>
      </c>
      <c r="K24" s="22">
        <f t="shared" si="0"/>
        <v>6.78494</v>
      </c>
      <c r="L24" s="22">
        <f t="shared" si="0"/>
        <v>6.58447</v>
      </c>
      <c r="M24" s="22">
        <f t="shared" si="0"/>
        <v>6.44784</v>
      </c>
      <c r="N24" s="22">
        <f t="shared" si="0"/>
        <v>6.24858</v>
      </c>
    </row>
    <row r="25" spans="1:14" s="25" customFormat="1" ht="10.5" customHeight="1">
      <c r="A25" s="17">
        <f t="shared" si="1"/>
        <v>-0.009</v>
      </c>
      <c r="B25" s="20"/>
      <c r="C25" s="26">
        <f t="shared" si="2"/>
        <v>10</v>
      </c>
      <c r="D25" s="19">
        <f t="shared" si="0"/>
        <v>8.82627</v>
      </c>
      <c r="E25" s="19">
        <f t="shared" si="0"/>
        <v>7.79251</v>
      </c>
      <c r="F25" s="19">
        <f t="shared" si="0"/>
        <v>8.02479</v>
      </c>
      <c r="G25" s="19">
        <f t="shared" si="0"/>
        <v>7.86425</v>
      </c>
      <c r="H25" s="19">
        <f t="shared" si="0"/>
        <v>7.45923</v>
      </c>
      <c r="I25" s="19">
        <f t="shared" si="0"/>
        <v>6.99767</v>
      </c>
      <c r="J25" s="19">
        <f t="shared" si="0"/>
        <v>6.89215</v>
      </c>
      <c r="K25" s="19">
        <f t="shared" si="0"/>
        <v>6.78399</v>
      </c>
      <c r="L25" s="19">
        <f t="shared" si="0"/>
        <v>6.58355</v>
      </c>
      <c r="M25" s="19">
        <f t="shared" si="0"/>
        <v>6.44694</v>
      </c>
      <c r="N25" s="19">
        <f t="shared" si="0"/>
        <v>6.2477</v>
      </c>
    </row>
    <row r="26" spans="1:14" s="28" customFormat="1" ht="10.5" customHeight="1">
      <c r="A26" s="17">
        <f t="shared" si="1"/>
        <v>-0.009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8.82498</v>
      </c>
      <c r="E26" s="19">
        <f t="shared" si="3"/>
        <v>7.79138</v>
      </c>
      <c r="F26" s="19">
        <f t="shared" si="3"/>
        <v>8.02367</v>
      </c>
      <c r="G26" s="19">
        <f t="shared" si="3"/>
        <v>7.86315</v>
      </c>
      <c r="H26" s="19">
        <f t="shared" si="3"/>
        <v>7.45819</v>
      </c>
      <c r="I26" s="19">
        <f t="shared" si="3"/>
        <v>6.99669</v>
      </c>
      <c r="J26" s="19">
        <f t="shared" si="3"/>
        <v>6.89119</v>
      </c>
      <c r="K26" s="19">
        <f t="shared" si="3"/>
        <v>6.78305</v>
      </c>
      <c r="L26" s="19">
        <f t="shared" si="3"/>
        <v>6.58263</v>
      </c>
      <c r="M26" s="19">
        <f t="shared" si="3"/>
        <v>6.44604</v>
      </c>
      <c r="N26" s="19">
        <f t="shared" si="3"/>
        <v>6.24683</v>
      </c>
    </row>
    <row r="27" spans="1:14" s="28" customFormat="1" ht="10.5" customHeight="1">
      <c r="A27" s="29">
        <f t="shared" si="1"/>
        <v>-0.009</v>
      </c>
      <c r="B27" s="27"/>
      <c r="C27" s="21">
        <f t="shared" si="2"/>
        <v>12</v>
      </c>
      <c r="D27" s="22">
        <f t="shared" si="3"/>
        <v>8.8237</v>
      </c>
      <c r="E27" s="22">
        <f t="shared" si="3"/>
        <v>7.79024</v>
      </c>
      <c r="F27" s="22">
        <f t="shared" si="3"/>
        <v>8.02255</v>
      </c>
      <c r="G27" s="22">
        <f t="shared" si="3"/>
        <v>7.86206</v>
      </c>
      <c r="H27" s="22">
        <f t="shared" si="3"/>
        <v>7.45715</v>
      </c>
      <c r="I27" s="22">
        <f t="shared" si="3"/>
        <v>6.99572</v>
      </c>
      <c r="J27" s="22">
        <f t="shared" si="3"/>
        <v>6.89023</v>
      </c>
      <c r="K27" s="22">
        <f t="shared" si="3"/>
        <v>6.7821</v>
      </c>
      <c r="L27" s="22">
        <f t="shared" si="3"/>
        <v>6.58171</v>
      </c>
      <c r="M27" s="22">
        <f t="shared" si="3"/>
        <v>6.44514</v>
      </c>
      <c r="N27" s="22">
        <f t="shared" si="3"/>
        <v>6.24596</v>
      </c>
    </row>
    <row r="28" spans="1:14" s="28" customFormat="1" ht="10.5" customHeight="1">
      <c r="A28" s="29">
        <f t="shared" si="1"/>
        <v>-0.009</v>
      </c>
      <c r="B28" s="27"/>
      <c r="C28" s="26">
        <f t="shared" si="2"/>
        <v>13</v>
      </c>
      <c r="D28" s="19">
        <f t="shared" si="3"/>
        <v>8.82241</v>
      </c>
      <c r="E28" s="19">
        <f t="shared" si="3"/>
        <v>7.7891</v>
      </c>
      <c r="F28" s="19">
        <f t="shared" si="3"/>
        <v>8.02143</v>
      </c>
      <c r="G28" s="19">
        <f t="shared" si="3"/>
        <v>7.86096</v>
      </c>
      <c r="H28" s="19">
        <f t="shared" si="3"/>
        <v>7.45611</v>
      </c>
      <c r="I28" s="19">
        <f t="shared" si="3"/>
        <v>6.99474</v>
      </c>
      <c r="J28" s="19">
        <f t="shared" si="3"/>
        <v>6.88927</v>
      </c>
      <c r="K28" s="19">
        <f t="shared" si="3"/>
        <v>6.78115</v>
      </c>
      <c r="L28" s="19">
        <f t="shared" si="3"/>
        <v>6.58079</v>
      </c>
      <c r="M28" s="19">
        <f t="shared" si="3"/>
        <v>6.44424</v>
      </c>
      <c r="N28" s="19">
        <f t="shared" si="3"/>
        <v>6.24509</v>
      </c>
    </row>
    <row r="29" spans="1:14" s="28" customFormat="1" ht="10.5" customHeight="1">
      <c r="A29" s="30">
        <f t="shared" si="1"/>
        <v>-0.009</v>
      </c>
      <c r="B29" s="27"/>
      <c r="C29" s="26">
        <f t="shared" si="2"/>
        <v>14</v>
      </c>
      <c r="D29" s="19">
        <f t="shared" si="3"/>
        <v>8.82112</v>
      </c>
      <c r="E29" s="19">
        <f t="shared" si="3"/>
        <v>7.78796</v>
      </c>
      <c r="F29" s="19">
        <f t="shared" si="3"/>
        <v>8.02031</v>
      </c>
      <c r="G29" s="19">
        <f t="shared" si="3"/>
        <v>7.85986</v>
      </c>
      <c r="H29" s="19">
        <f t="shared" si="3"/>
        <v>7.45507</v>
      </c>
      <c r="I29" s="19">
        <f t="shared" si="3"/>
        <v>6.99376</v>
      </c>
      <c r="J29" s="19">
        <f t="shared" si="3"/>
        <v>6.88831</v>
      </c>
      <c r="K29" s="19">
        <f t="shared" si="3"/>
        <v>6.78021</v>
      </c>
      <c r="L29" s="19">
        <f t="shared" si="3"/>
        <v>6.57987</v>
      </c>
      <c r="M29" s="19">
        <f t="shared" si="3"/>
        <v>6.44335</v>
      </c>
      <c r="N29" s="19">
        <f t="shared" si="3"/>
        <v>6.24422</v>
      </c>
    </row>
    <row r="30" spans="1:14" s="28" customFormat="1" ht="10.5" customHeight="1">
      <c r="A30" s="30">
        <f t="shared" si="1"/>
        <v>-0.009</v>
      </c>
      <c r="B30" s="27"/>
      <c r="C30" s="21">
        <f t="shared" si="2"/>
        <v>15</v>
      </c>
      <c r="D30" s="22">
        <f t="shared" si="3"/>
        <v>8.81983</v>
      </c>
      <c r="E30" s="22">
        <f t="shared" si="3"/>
        <v>7.78682</v>
      </c>
      <c r="F30" s="22">
        <f t="shared" si="3"/>
        <v>8.01919</v>
      </c>
      <c r="G30" s="22">
        <f t="shared" si="3"/>
        <v>7.85877</v>
      </c>
      <c r="H30" s="22">
        <f t="shared" si="3"/>
        <v>7.45403</v>
      </c>
      <c r="I30" s="22">
        <f t="shared" si="3"/>
        <v>6.99279</v>
      </c>
      <c r="J30" s="22">
        <f t="shared" si="3"/>
        <v>6.88735</v>
      </c>
      <c r="K30" s="22">
        <f t="shared" si="3"/>
        <v>6.77926</v>
      </c>
      <c r="L30" s="22">
        <f t="shared" si="3"/>
        <v>6.57896</v>
      </c>
      <c r="M30" s="22">
        <f t="shared" si="3"/>
        <v>6.44245</v>
      </c>
      <c r="N30" s="22">
        <f t="shared" si="3"/>
        <v>6.24335</v>
      </c>
    </row>
    <row r="31" spans="1:14" s="28" customFormat="1" ht="10.5" customHeight="1">
      <c r="A31" s="30">
        <f t="shared" si="1"/>
        <v>-0.009</v>
      </c>
      <c r="C31" s="26">
        <f t="shared" si="2"/>
        <v>16</v>
      </c>
      <c r="D31" s="19">
        <f t="shared" si="3"/>
        <v>8.81854</v>
      </c>
      <c r="E31" s="19">
        <f t="shared" si="3"/>
        <v>7.78569</v>
      </c>
      <c r="F31" s="19">
        <f t="shared" si="3"/>
        <v>8.01807</v>
      </c>
      <c r="G31" s="19">
        <f t="shared" si="3"/>
        <v>7.85767</v>
      </c>
      <c r="H31" s="19">
        <f t="shared" si="3"/>
        <v>7.45299</v>
      </c>
      <c r="I31" s="19">
        <f t="shared" si="3"/>
        <v>6.99181</v>
      </c>
      <c r="J31" s="19">
        <f t="shared" si="3"/>
        <v>6.88639</v>
      </c>
      <c r="K31" s="19">
        <f t="shared" si="3"/>
        <v>6.77832</v>
      </c>
      <c r="L31" s="19">
        <f t="shared" si="3"/>
        <v>6.57804</v>
      </c>
      <c r="M31" s="19">
        <f t="shared" si="3"/>
        <v>6.44155</v>
      </c>
      <c r="N31" s="19">
        <f t="shared" si="3"/>
        <v>6.24248</v>
      </c>
    </row>
    <row r="32" spans="1:14" s="28" customFormat="1" ht="10.5" customHeight="1">
      <c r="A32" s="30">
        <f t="shared" si="1"/>
        <v>-0.009</v>
      </c>
      <c r="C32" s="26">
        <f t="shared" si="2"/>
        <v>17</v>
      </c>
      <c r="D32" s="19">
        <f t="shared" si="3"/>
        <v>8.81725</v>
      </c>
      <c r="E32" s="19">
        <f t="shared" si="3"/>
        <v>7.78455</v>
      </c>
      <c r="F32" s="19">
        <f t="shared" si="3"/>
        <v>8.01695</v>
      </c>
      <c r="G32" s="19">
        <f t="shared" si="3"/>
        <v>7.85658</v>
      </c>
      <c r="H32" s="19">
        <f t="shared" si="3"/>
        <v>7.45195</v>
      </c>
      <c r="I32" s="19">
        <f t="shared" si="3"/>
        <v>6.99084</v>
      </c>
      <c r="J32" s="19">
        <f t="shared" si="3"/>
        <v>6.88543</v>
      </c>
      <c r="K32" s="19">
        <f t="shared" si="3"/>
        <v>6.77737</v>
      </c>
      <c r="L32" s="19">
        <f t="shared" si="3"/>
        <v>6.57712</v>
      </c>
      <c r="M32" s="19">
        <f t="shared" si="3"/>
        <v>6.44065</v>
      </c>
      <c r="N32" s="19">
        <f t="shared" si="3"/>
        <v>6.24161</v>
      </c>
    </row>
    <row r="33" spans="1:14" s="28" customFormat="1" ht="10.5" customHeight="1">
      <c r="A33" s="30">
        <f t="shared" si="1"/>
        <v>-0.009</v>
      </c>
      <c r="C33" s="21">
        <f t="shared" si="2"/>
        <v>18</v>
      </c>
      <c r="D33" s="22">
        <f t="shared" si="3"/>
        <v>8.81597</v>
      </c>
      <c r="E33" s="22">
        <f t="shared" si="3"/>
        <v>7.78341</v>
      </c>
      <c r="F33" s="22">
        <f t="shared" si="3"/>
        <v>8.01584</v>
      </c>
      <c r="G33" s="22">
        <f t="shared" si="3"/>
        <v>7.85548</v>
      </c>
      <c r="H33" s="22">
        <f t="shared" si="3"/>
        <v>7.45091</v>
      </c>
      <c r="I33" s="22">
        <f t="shared" si="3"/>
        <v>6.98986</v>
      </c>
      <c r="J33" s="22">
        <f t="shared" si="3"/>
        <v>6.88447</v>
      </c>
      <c r="K33" s="22">
        <f t="shared" si="3"/>
        <v>6.77642</v>
      </c>
      <c r="L33" s="22">
        <f t="shared" si="3"/>
        <v>6.5762</v>
      </c>
      <c r="M33" s="22">
        <f t="shared" si="3"/>
        <v>6.43975</v>
      </c>
      <c r="N33" s="22">
        <f t="shared" si="3"/>
        <v>6.24074</v>
      </c>
    </row>
    <row r="34" spans="1:14" s="28" customFormat="1" ht="10.5" customHeight="1">
      <c r="A34" s="30">
        <f t="shared" si="1"/>
        <v>-0.009</v>
      </c>
      <c r="C34" s="26">
        <f t="shared" si="2"/>
        <v>19</v>
      </c>
      <c r="D34" s="19">
        <f t="shared" si="3"/>
        <v>8.81468</v>
      </c>
      <c r="E34" s="19">
        <f t="shared" si="3"/>
        <v>7.78228</v>
      </c>
      <c r="F34" s="19">
        <f t="shared" si="3"/>
        <v>8.01472</v>
      </c>
      <c r="G34" s="19">
        <f t="shared" si="3"/>
        <v>7.85438</v>
      </c>
      <c r="H34" s="19">
        <f t="shared" si="3"/>
        <v>7.44987</v>
      </c>
      <c r="I34" s="19">
        <f t="shared" si="3"/>
        <v>6.98889</v>
      </c>
      <c r="J34" s="19">
        <f t="shared" si="3"/>
        <v>6.88351</v>
      </c>
      <c r="K34" s="19">
        <f t="shared" si="3"/>
        <v>6.77548</v>
      </c>
      <c r="L34" s="19">
        <f t="shared" si="3"/>
        <v>6.57529</v>
      </c>
      <c r="M34" s="19">
        <f t="shared" si="3"/>
        <v>6.43885</v>
      </c>
      <c r="N34" s="19">
        <f t="shared" si="3"/>
        <v>6.23987</v>
      </c>
    </row>
    <row r="35" spans="1:14" s="28" customFormat="1" ht="10.5" customHeight="1">
      <c r="A35" s="30">
        <f t="shared" si="1"/>
        <v>-0.009</v>
      </c>
      <c r="C35" s="26">
        <f t="shared" si="2"/>
        <v>20</v>
      </c>
      <c r="D35" s="19">
        <f t="shared" si="3"/>
        <v>8.81339</v>
      </c>
      <c r="E35" s="19">
        <f t="shared" si="3"/>
        <v>7.78114</v>
      </c>
      <c r="F35" s="19">
        <f t="shared" si="3"/>
        <v>8.0136</v>
      </c>
      <c r="G35" s="19">
        <f t="shared" si="3"/>
        <v>7.85329</v>
      </c>
      <c r="H35" s="19">
        <f t="shared" si="3"/>
        <v>7.44883</v>
      </c>
      <c r="I35" s="19">
        <f t="shared" si="3"/>
        <v>6.98791</v>
      </c>
      <c r="J35" s="19">
        <f t="shared" si="3"/>
        <v>6.88255</v>
      </c>
      <c r="K35" s="19">
        <f t="shared" si="3"/>
        <v>6.77453</v>
      </c>
      <c r="L35" s="19">
        <f t="shared" si="3"/>
        <v>6.57437</v>
      </c>
      <c r="M35" s="19">
        <f t="shared" si="3"/>
        <v>6.43795</v>
      </c>
      <c r="N35" s="19">
        <f t="shared" si="3"/>
        <v>6.23899</v>
      </c>
    </row>
    <row r="36" spans="1:14" s="28" customFormat="1" ht="10.5" customHeight="1">
      <c r="A36" s="30">
        <f t="shared" si="1"/>
        <v>-0.009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8.8121</v>
      </c>
      <c r="E36" s="22">
        <f t="shared" si="4"/>
        <v>7.78</v>
      </c>
      <c r="F36" s="22">
        <f t="shared" si="4"/>
        <v>8.01248</v>
      </c>
      <c r="G36" s="22">
        <f t="shared" si="4"/>
        <v>7.85219</v>
      </c>
      <c r="H36" s="22">
        <f t="shared" si="4"/>
        <v>7.44779</v>
      </c>
      <c r="I36" s="22">
        <f t="shared" si="4"/>
        <v>6.98694</v>
      </c>
      <c r="J36" s="22">
        <f t="shared" si="4"/>
        <v>6.88159</v>
      </c>
      <c r="K36" s="22">
        <f t="shared" si="4"/>
        <v>6.77359</v>
      </c>
      <c r="L36" s="22">
        <f t="shared" si="4"/>
        <v>6.57345</v>
      </c>
      <c r="M36" s="22">
        <f t="shared" si="4"/>
        <v>6.43706</v>
      </c>
      <c r="N36" s="22">
        <f t="shared" si="4"/>
        <v>6.23812</v>
      </c>
    </row>
    <row r="37" spans="1:17" s="28" customFormat="1" ht="10.5" customHeight="1">
      <c r="A37" s="30">
        <f t="shared" si="1"/>
        <v>-0.009</v>
      </c>
      <c r="C37" s="26">
        <f t="shared" si="2"/>
        <v>22</v>
      </c>
      <c r="D37" s="19">
        <f t="shared" si="4"/>
        <v>8.81082</v>
      </c>
      <c r="E37" s="19">
        <f t="shared" si="4"/>
        <v>7.77887</v>
      </c>
      <c r="F37" s="19">
        <f t="shared" si="4"/>
        <v>8.01136</v>
      </c>
      <c r="G37" s="19">
        <f t="shared" si="4"/>
        <v>7.8511</v>
      </c>
      <c r="H37" s="19">
        <f t="shared" si="4"/>
        <v>7.44675</v>
      </c>
      <c r="I37" s="19">
        <f t="shared" si="4"/>
        <v>6.98596</v>
      </c>
      <c r="J37" s="19">
        <f t="shared" si="4"/>
        <v>6.88063</v>
      </c>
      <c r="K37" s="19">
        <f t="shared" si="4"/>
        <v>6.77264</v>
      </c>
      <c r="L37" s="19">
        <f t="shared" si="4"/>
        <v>6.57254</v>
      </c>
      <c r="M37" s="19">
        <f t="shared" si="4"/>
        <v>6.43616</v>
      </c>
      <c r="N37" s="19">
        <f t="shared" si="4"/>
        <v>6.23725</v>
      </c>
      <c r="P37" s="19"/>
      <c r="Q37" s="19"/>
    </row>
    <row r="38" spans="1:14" s="28" customFormat="1" ht="10.5" customHeight="1">
      <c r="A38" s="30">
        <f t="shared" si="1"/>
        <v>-0.009</v>
      </c>
      <c r="C38" s="26">
        <f t="shared" si="2"/>
        <v>23</v>
      </c>
      <c r="D38" s="19">
        <f t="shared" si="4"/>
        <v>8.80953</v>
      </c>
      <c r="E38" s="19">
        <f t="shared" si="4"/>
        <v>7.77773</v>
      </c>
      <c r="F38" s="19">
        <f t="shared" si="4"/>
        <v>8.01025</v>
      </c>
      <c r="G38" s="19">
        <f t="shared" si="4"/>
        <v>7.85</v>
      </c>
      <c r="H38" s="19">
        <f t="shared" si="4"/>
        <v>7.44571</v>
      </c>
      <c r="I38" s="19">
        <f t="shared" si="4"/>
        <v>6.98499</v>
      </c>
      <c r="J38" s="19">
        <f t="shared" si="4"/>
        <v>6.87967</v>
      </c>
      <c r="K38" s="19">
        <f t="shared" si="4"/>
        <v>6.7717</v>
      </c>
      <c r="L38" s="19">
        <f t="shared" si="4"/>
        <v>6.57162</v>
      </c>
      <c r="M38" s="19">
        <f t="shared" si="4"/>
        <v>6.43526</v>
      </c>
      <c r="N38" s="19">
        <f t="shared" si="4"/>
        <v>6.23638</v>
      </c>
    </row>
    <row r="39" spans="1:14" s="28" customFormat="1" ht="10.5" customHeight="1">
      <c r="A39" s="30">
        <f t="shared" si="1"/>
        <v>-0.009</v>
      </c>
      <c r="C39" s="21">
        <f t="shared" si="2"/>
        <v>24</v>
      </c>
      <c r="D39" s="22">
        <f t="shared" si="4"/>
        <v>8.80824</v>
      </c>
      <c r="E39" s="22">
        <f t="shared" si="4"/>
        <v>7.7766</v>
      </c>
      <c r="F39" s="22">
        <f t="shared" si="4"/>
        <v>8.00913</v>
      </c>
      <c r="G39" s="22">
        <f t="shared" si="4"/>
        <v>7.84891</v>
      </c>
      <c r="H39" s="22">
        <f t="shared" si="4"/>
        <v>7.44468</v>
      </c>
      <c r="I39" s="22">
        <f t="shared" si="4"/>
        <v>6.98401</v>
      </c>
      <c r="J39" s="22">
        <f t="shared" si="4"/>
        <v>6.87871</v>
      </c>
      <c r="K39" s="22">
        <f t="shared" si="4"/>
        <v>6.77076</v>
      </c>
      <c r="L39" s="22">
        <f t="shared" si="4"/>
        <v>6.5707</v>
      </c>
      <c r="M39" s="22">
        <f t="shared" si="4"/>
        <v>6.43436</v>
      </c>
      <c r="N39" s="22">
        <f t="shared" si="4"/>
        <v>6.23551</v>
      </c>
    </row>
    <row r="40" spans="1:14" s="28" customFormat="1" ht="10.5" customHeight="1">
      <c r="A40" s="30">
        <f t="shared" si="1"/>
        <v>-0.009</v>
      </c>
      <c r="C40" s="26">
        <f t="shared" si="2"/>
        <v>25</v>
      </c>
      <c r="D40" s="19">
        <f t="shared" si="4"/>
        <v>8.80696</v>
      </c>
      <c r="E40" s="19">
        <f t="shared" si="4"/>
        <v>7.77546</v>
      </c>
      <c r="F40" s="19">
        <f t="shared" si="4"/>
        <v>8.00801</v>
      </c>
      <c r="G40" s="19">
        <f t="shared" si="4"/>
        <v>7.84781</v>
      </c>
      <c r="H40" s="19">
        <f t="shared" si="4"/>
        <v>7.44364</v>
      </c>
      <c r="I40" s="19">
        <f t="shared" si="4"/>
        <v>6.98304</v>
      </c>
      <c r="J40" s="19">
        <f t="shared" si="4"/>
        <v>6.87775</v>
      </c>
      <c r="K40" s="19">
        <f t="shared" si="4"/>
        <v>6.76981</v>
      </c>
      <c r="L40" s="19">
        <f t="shared" si="4"/>
        <v>6.56979</v>
      </c>
      <c r="M40" s="19">
        <f t="shared" si="4"/>
        <v>6.43347</v>
      </c>
      <c r="N40" s="19">
        <f t="shared" si="4"/>
        <v>6.23464</v>
      </c>
    </row>
    <row r="41" spans="1:14" s="28" customFormat="1" ht="10.5" customHeight="1">
      <c r="A41" s="30">
        <f t="shared" si="1"/>
        <v>-0.009</v>
      </c>
      <c r="C41" s="26">
        <f t="shared" si="2"/>
        <v>26</v>
      </c>
      <c r="D41" s="19">
        <f t="shared" si="4"/>
        <v>8.80567</v>
      </c>
      <c r="E41" s="19">
        <f t="shared" si="4"/>
        <v>7.77432</v>
      </c>
      <c r="F41" s="19">
        <f t="shared" si="4"/>
        <v>8.00689</v>
      </c>
      <c r="G41" s="19">
        <f t="shared" si="4"/>
        <v>7.84672</v>
      </c>
      <c r="H41" s="19">
        <f t="shared" si="4"/>
        <v>7.4426</v>
      </c>
      <c r="I41" s="19">
        <f t="shared" si="4"/>
        <v>6.98207</v>
      </c>
      <c r="J41" s="19">
        <f t="shared" si="4"/>
        <v>6.87679</v>
      </c>
      <c r="K41" s="19">
        <f t="shared" si="4"/>
        <v>6.76887</v>
      </c>
      <c r="L41" s="19">
        <f t="shared" si="4"/>
        <v>6.56887</v>
      </c>
      <c r="M41" s="19">
        <f t="shared" si="4"/>
        <v>6.43257</v>
      </c>
      <c r="N41" s="19">
        <f t="shared" si="4"/>
        <v>6.23377</v>
      </c>
    </row>
    <row r="42" spans="1:14" s="28" customFormat="1" ht="10.5" customHeight="1">
      <c r="A42" s="30">
        <f t="shared" si="1"/>
        <v>-0.009</v>
      </c>
      <c r="C42" s="21">
        <f t="shared" si="2"/>
        <v>27</v>
      </c>
      <c r="D42" s="22">
        <f t="shared" si="4"/>
        <v>8.80438</v>
      </c>
      <c r="E42" s="22">
        <f t="shared" si="4"/>
        <v>7.77319</v>
      </c>
      <c r="F42" s="22">
        <f t="shared" si="4"/>
        <v>8.00578</v>
      </c>
      <c r="G42" s="22">
        <f t="shared" si="4"/>
        <v>7.84562</v>
      </c>
      <c r="H42" s="22">
        <f t="shared" si="4"/>
        <v>7.44156</v>
      </c>
      <c r="I42" s="22">
        <f t="shared" si="4"/>
        <v>6.98109</v>
      </c>
      <c r="J42" s="22">
        <f t="shared" si="4"/>
        <v>6.87583</v>
      </c>
      <c r="K42" s="22">
        <f t="shared" si="4"/>
        <v>6.76792</v>
      </c>
      <c r="L42" s="22">
        <f t="shared" si="4"/>
        <v>6.56795</v>
      </c>
      <c r="M42" s="22">
        <f t="shared" si="4"/>
        <v>6.43167</v>
      </c>
      <c r="N42" s="22">
        <f t="shared" si="4"/>
        <v>6.23291</v>
      </c>
    </row>
    <row r="43" spans="1:14" s="28" customFormat="1" ht="10.5" customHeight="1">
      <c r="A43" s="30">
        <f t="shared" si="1"/>
        <v>-0.009</v>
      </c>
      <c r="C43" s="26">
        <f t="shared" si="2"/>
        <v>28</v>
      </c>
      <c r="D43" s="19">
        <f t="shared" si="4"/>
        <v>8.8031</v>
      </c>
      <c r="E43" s="19">
        <f t="shared" si="4"/>
        <v>7.77205</v>
      </c>
      <c r="F43" s="19">
        <f t="shared" si="4"/>
        <v>8.00466</v>
      </c>
      <c r="G43" s="19">
        <f t="shared" si="4"/>
        <v>7.84453</v>
      </c>
      <c r="H43" s="19">
        <f t="shared" si="4"/>
        <v>7.44052</v>
      </c>
      <c r="I43" s="19">
        <f t="shared" si="4"/>
        <v>6.98012</v>
      </c>
      <c r="J43" s="19">
        <f t="shared" si="4"/>
        <v>6.87487</v>
      </c>
      <c r="K43" s="19">
        <f t="shared" si="4"/>
        <v>6.76698</v>
      </c>
      <c r="L43" s="19">
        <f t="shared" si="4"/>
        <v>6.56704</v>
      </c>
      <c r="M43" s="19">
        <f t="shared" si="4"/>
        <v>6.43077</v>
      </c>
      <c r="N43" s="19">
        <f t="shared" si="4"/>
        <v>6.23204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7240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366.7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-0.009</v>
      </c>
    </row>
    <row r="53" spans="1:14" ht="10.5" customHeight="1">
      <c r="A53" s="31"/>
      <c r="B53" s="1" t="str">
        <f>B14</f>
        <v>Lækkun vísitölu</v>
      </c>
      <c r="C53" s="13">
        <f>Verdb_raun</f>
        <v>-0.009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-0.009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6.08142</v>
      </c>
      <c r="E55" s="19">
        <f t="shared" si="6"/>
        <v>5.06304</v>
      </c>
      <c r="F55" s="19">
        <f t="shared" si="6"/>
        <v>4.79677</v>
      </c>
      <c r="G55" s="19">
        <f t="shared" si="6"/>
        <v>4.71749</v>
      </c>
      <c r="H55" s="19">
        <f t="shared" si="6"/>
        <v>4.63126</v>
      </c>
      <c r="I55" s="19">
        <f t="shared" si="6"/>
        <v>4.60928</v>
      </c>
      <c r="J55" s="19">
        <f>ROUND(100000*LVT/J$50*((1+J$51/100)^((DAYS360(J$45,$L$2)+$C55-1)/360)*((1+$A55)^(($C55-15)/30)))/100000,5)</f>
        <v>4.52244</v>
      </c>
      <c r="K55" s="19">
        <f aca="true" t="shared" si="7" ref="K55:N82">ROUND(100000*NVT/K$50*((1+K$51/100)^((DAYS360(K$45,$L$2)+$C55-1)/360)*((1+$A55)^(($C55-15)/30)))/100000,5)</f>
        <v>4.41901</v>
      </c>
      <c r="L55" s="19">
        <f t="shared" si="7"/>
        <v>4.24914</v>
      </c>
      <c r="M55" s="19">
        <f t="shared" si="7"/>
        <v>3.72706</v>
      </c>
      <c r="N55" s="19">
        <f t="shared" si="7"/>
        <v>2.87179</v>
      </c>
    </row>
    <row r="56" spans="1:14" ht="10.5" customHeight="1">
      <c r="A56" s="17">
        <f t="shared" si="5"/>
        <v>-0.009</v>
      </c>
      <c r="B56" s="32"/>
      <c r="C56" s="20">
        <f aca="true" t="shared" si="8" ref="C56:C82">C55+1</f>
        <v>2</v>
      </c>
      <c r="D56" s="19">
        <f t="shared" si="6"/>
        <v>6.08057</v>
      </c>
      <c r="E56" s="19">
        <f t="shared" si="6"/>
        <v>5.0622</v>
      </c>
      <c r="F56" s="19">
        <f t="shared" si="6"/>
        <v>4.79594</v>
      </c>
      <c r="G56" s="19">
        <f t="shared" si="6"/>
        <v>4.71668</v>
      </c>
      <c r="H56" s="19">
        <f t="shared" si="6"/>
        <v>4.63046</v>
      </c>
      <c r="I56" s="19">
        <f t="shared" si="6"/>
        <v>4.60848</v>
      </c>
      <c r="J56" s="19">
        <f t="shared" si="6"/>
        <v>4.52166</v>
      </c>
      <c r="K56" s="19">
        <f t="shared" si="7"/>
        <v>4.41825</v>
      </c>
      <c r="L56" s="19">
        <f t="shared" si="7"/>
        <v>4.24841</v>
      </c>
      <c r="M56" s="19">
        <f t="shared" si="7"/>
        <v>3.72641</v>
      </c>
      <c r="N56" s="19">
        <f t="shared" si="7"/>
        <v>2.87129</v>
      </c>
    </row>
    <row r="57" spans="1:14" ht="10.5" customHeight="1">
      <c r="A57" s="17">
        <f t="shared" si="5"/>
        <v>-0.009</v>
      </c>
      <c r="B57" s="32"/>
      <c r="C57" s="21">
        <f t="shared" si="8"/>
        <v>3</v>
      </c>
      <c r="D57" s="22">
        <f t="shared" si="6"/>
        <v>6.07973</v>
      </c>
      <c r="E57" s="22">
        <f t="shared" si="6"/>
        <v>5.06136</v>
      </c>
      <c r="F57" s="22">
        <f t="shared" si="6"/>
        <v>4.79511</v>
      </c>
      <c r="G57" s="22">
        <f t="shared" si="6"/>
        <v>4.71587</v>
      </c>
      <c r="H57" s="22">
        <f t="shared" si="6"/>
        <v>4.62966</v>
      </c>
      <c r="I57" s="22">
        <f t="shared" si="6"/>
        <v>4.60769</v>
      </c>
      <c r="J57" s="22">
        <f t="shared" si="6"/>
        <v>4.52088</v>
      </c>
      <c r="K57" s="22">
        <f t="shared" si="7"/>
        <v>4.41749</v>
      </c>
      <c r="L57" s="22">
        <f t="shared" si="7"/>
        <v>4.24768</v>
      </c>
      <c r="M57" s="22">
        <f t="shared" si="7"/>
        <v>3.72577</v>
      </c>
      <c r="N57" s="22">
        <f t="shared" si="7"/>
        <v>2.8708</v>
      </c>
    </row>
    <row r="58" spans="1:14" ht="10.5" customHeight="1">
      <c r="A58" s="17">
        <f t="shared" si="5"/>
        <v>-0.009</v>
      </c>
      <c r="B58" s="32"/>
      <c r="C58" s="20">
        <f t="shared" si="8"/>
        <v>4</v>
      </c>
      <c r="D58" s="19">
        <f t="shared" si="6"/>
        <v>6.07888</v>
      </c>
      <c r="E58" s="19">
        <f t="shared" si="6"/>
        <v>5.06052</v>
      </c>
      <c r="F58" s="19">
        <f t="shared" si="6"/>
        <v>4.79429</v>
      </c>
      <c r="G58" s="19">
        <f t="shared" si="6"/>
        <v>4.71505</v>
      </c>
      <c r="H58" s="19">
        <f t="shared" si="6"/>
        <v>4.62886</v>
      </c>
      <c r="I58" s="19">
        <f t="shared" si="6"/>
        <v>4.60689</v>
      </c>
      <c r="J58" s="19">
        <f t="shared" si="6"/>
        <v>4.5201</v>
      </c>
      <c r="K58" s="19">
        <f t="shared" si="7"/>
        <v>4.41673</v>
      </c>
      <c r="L58" s="19">
        <f t="shared" si="7"/>
        <v>4.24694</v>
      </c>
      <c r="M58" s="19">
        <f t="shared" si="7"/>
        <v>3.72513</v>
      </c>
      <c r="N58" s="19">
        <f t="shared" si="7"/>
        <v>2.8703</v>
      </c>
    </row>
    <row r="59" spans="1:14" ht="10.5" customHeight="1">
      <c r="A59" s="17">
        <f t="shared" si="5"/>
        <v>-0.009</v>
      </c>
      <c r="B59" s="32"/>
      <c r="C59" s="20">
        <f t="shared" si="8"/>
        <v>5</v>
      </c>
      <c r="D59" s="19">
        <f t="shared" si="6"/>
        <v>6.07803</v>
      </c>
      <c r="E59" s="19">
        <f t="shared" si="6"/>
        <v>5.05969</v>
      </c>
      <c r="F59" s="19">
        <f t="shared" si="6"/>
        <v>4.79346</v>
      </c>
      <c r="G59" s="19">
        <f t="shared" si="6"/>
        <v>4.71424</v>
      </c>
      <c r="H59" s="19">
        <f t="shared" si="6"/>
        <v>4.62806</v>
      </c>
      <c r="I59" s="19">
        <f t="shared" si="6"/>
        <v>4.6061</v>
      </c>
      <c r="J59" s="19">
        <f t="shared" si="6"/>
        <v>4.51932</v>
      </c>
      <c r="K59" s="19">
        <f t="shared" si="7"/>
        <v>4.41596</v>
      </c>
      <c r="L59" s="19">
        <f t="shared" si="7"/>
        <v>4.24621</v>
      </c>
      <c r="M59" s="19">
        <f t="shared" si="7"/>
        <v>3.72449</v>
      </c>
      <c r="N59" s="19">
        <f t="shared" si="7"/>
        <v>2.86981</v>
      </c>
    </row>
    <row r="60" spans="1:14" ht="10.5" customHeight="1">
      <c r="A60" s="17">
        <f t="shared" si="5"/>
        <v>-0.009</v>
      </c>
      <c r="B60" s="32"/>
      <c r="C60" s="21">
        <f t="shared" si="8"/>
        <v>6</v>
      </c>
      <c r="D60" s="22">
        <f t="shared" si="6"/>
        <v>6.07718</v>
      </c>
      <c r="E60" s="22">
        <f t="shared" si="6"/>
        <v>5.05885</v>
      </c>
      <c r="F60" s="22">
        <f t="shared" si="6"/>
        <v>4.79263</v>
      </c>
      <c r="G60" s="22">
        <f t="shared" si="6"/>
        <v>4.71343</v>
      </c>
      <c r="H60" s="22">
        <f t="shared" si="6"/>
        <v>4.62726</v>
      </c>
      <c r="I60" s="22">
        <f t="shared" si="6"/>
        <v>4.6053</v>
      </c>
      <c r="J60" s="22">
        <f t="shared" si="6"/>
        <v>4.51854</v>
      </c>
      <c r="K60" s="22">
        <f t="shared" si="7"/>
        <v>4.4152</v>
      </c>
      <c r="L60" s="22">
        <f t="shared" si="7"/>
        <v>4.24548</v>
      </c>
      <c r="M60" s="22">
        <f t="shared" si="7"/>
        <v>3.72384</v>
      </c>
      <c r="N60" s="22">
        <f t="shared" si="7"/>
        <v>2.86931</v>
      </c>
    </row>
    <row r="61" spans="1:14" ht="10.5" customHeight="1">
      <c r="A61" s="17">
        <f t="shared" si="5"/>
        <v>-0.009</v>
      </c>
      <c r="B61" s="32"/>
      <c r="C61" s="20">
        <f t="shared" si="8"/>
        <v>7</v>
      </c>
      <c r="D61" s="19">
        <f t="shared" si="6"/>
        <v>6.07633</v>
      </c>
      <c r="E61" s="19">
        <f t="shared" si="6"/>
        <v>5.05801</v>
      </c>
      <c r="F61" s="19">
        <f t="shared" si="6"/>
        <v>4.79181</v>
      </c>
      <c r="G61" s="19">
        <f t="shared" si="6"/>
        <v>4.71262</v>
      </c>
      <c r="H61" s="19">
        <f t="shared" si="6"/>
        <v>4.62647</v>
      </c>
      <c r="I61" s="19">
        <f t="shared" si="6"/>
        <v>4.60451</v>
      </c>
      <c r="J61" s="19">
        <f t="shared" si="6"/>
        <v>4.51776</v>
      </c>
      <c r="K61" s="19">
        <f t="shared" si="7"/>
        <v>4.41444</v>
      </c>
      <c r="L61" s="19">
        <f t="shared" si="7"/>
        <v>4.24475</v>
      </c>
      <c r="M61" s="19">
        <f t="shared" si="7"/>
        <v>3.7232</v>
      </c>
      <c r="N61" s="19">
        <f t="shared" si="7"/>
        <v>2.86882</v>
      </c>
    </row>
    <row r="62" spans="1:14" ht="10.5" customHeight="1">
      <c r="A62" s="17">
        <f t="shared" si="5"/>
        <v>-0.009</v>
      </c>
      <c r="B62" s="32"/>
      <c r="C62" s="20">
        <f t="shared" si="8"/>
        <v>8</v>
      </c>
      <c r="D62" s="19">
        <f t="shared" si="6"/>
        <v>6.07549</v>
      </c>
      <c r="E62" s="19">
        <f t="shared" si="6"/>
        <v>5.05717</v>
      </c>
      <c r="F62" s="19">
        <f t="shared" si="6"/>
        <v>4.79098</v>
      </c>
      <c r="G62" s="19">
        <f t="shared" si="6"/>
        <v>4.7118</v>
      </c>
      <c r="H62" s="19">
        <f t="shared" si="6"/>
        <v>4.62567</v>
      </c>
      <c r="I62" s="19">
        <f t="shared" si="6"/>
        <v>4.60372</v>
      </c>
      <c r="J62" s="19">
        <f t="shared" si="6"/>
        <v>4.51698</v>
      </c>
      <c r="K62" s="19">
        <f t="shared" si="7"/>
        <v>4.41368</v>
      </c>
      <c r="L62" s="19">
        <f t="shared" si="7"/>
        <v>4.24402</v>
      </c>
      <c r="M62" s="19">
        <f t="shared" si="7"/>
        <v>3.72256</v>
      </c>
      <c r="N62" s="19">
        <f t="shared" si="7"/>
        <v>2.86832</v>
      </c>
    </row>
    <row r="63" spans="1:14" s="25" customFormat="1" ht="10.5" customHeight="1">
      <c r="A63" s="17">
        <f t="shared" si="5"/>
        <v>-0.009</v>
      </c>
      <c r="B63" s="35"/>
      <c r="C63" s="21">
        <f t="shared" si="8"/>
        <v>9</v>
      </c>
      <c r="D63" s="22">
        <f t="shared" si="6"/>
        <v>6.07464</v>
      </c>
      <c r="E63" s="22">
        <f t="shared" si="6"/>
        <v>5.05633</v>
      </c>
      <c r="F63" s="22">
        <f t="shared" si="6"/>
        <v>4.79016</v>
      </c>
      <c r="G63" s="22">
        <f t="shared" si="6"/>
        <v>4.71099</v>
      </c>
      <c r="H63" s="22">
        <f t="shared" si="6"/>
        <v>4.62487</v>
      </c>
      <c r="I63" s="22">
        <f t="shared" si="6"/>
        <v>4.60292</v>
      </c>
      <c r="J63" s="22">
        <f t="shared" si="6"/>
        <v>4.5162</v>
      </c>
      <c r="K63" s="22">
        <f t="shared" si="7"/>
        <v>4.41292</v>
      </c>
      <c r="L63" s="22">
        <f t="shared" si="7"/>
        <v>4.24328</v>
      </c>
      <c r="M63" s="22">
        <f t="shared" si="7"/>
        <v>3.72192</v>
      </c>
      <c r="N63" s="22">
        <f t="shared" si="7"/>
        <v>2.86783</v>
      </c>
    </row>
    <row r="64" spans="1:14" s="25" customFormat="1" ht="10.5" customHeight="1">
      <c r="A64" s="17">
        <f t="shared" si="5"/>
        <v>-0.009</v>
      </c>
      <c r="B64" s="35"/>
      <c r="C64" s="24">
        <f t="shared" si="8"/>
        <v>10</v>
      </c>
      <c r="D64" s="19">
        <f t="shared" si="6"/>
        <v>6.07379</v>
      </c>
      <c r="E64" s="19">
        <f t="shared" si="6"/>
        <v>5.05549</v>
      </c>
      <c r="F64" s="19">
        <f t="shared" si="6"/>
        <v>4.78933</v>
      </c>
      <c r="G64" s="19">
        <f t="shared" si="6"/>
        <v>4.71018</v>
      </c>
      <c r="H64" s="19">
        <f t="shared" si="6"/>
        <v>4.62407</v>
      </c>
      <c r="I64" s="19">
        <f t="shared" si="6"/>
        <v>4.60213</v>
      </c>
      <c r="J64" s="19">
        <f t="shared" si="6"/>
        <v>4.51542</v>
      </c>
      <c r="K64" s="19">
        <f t="shared" si="7"/>
        <v>4.41216</v>
      </c>
      <c r="L64" s="19">
        <f t="shared" si="7"/>
        <v>4.24255</v>
      </c>
      <c r="M64" s="19">
        <f t="shared" si="7"/>
        <v>3.72128</v>
      </c>
      <c r="N64" s="19">
        <f t="shared" si="7"/>
        <v>2.86733</v>
      </c>
    </row>
    <row r="65" spans="1:14" s="28" customFormat="1" ht="10.5" customHeight="1">
      <c r="A65" s="29">
        <f t="shared" si="5"/>
        <v>-0.009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6.07295</v>
      </c>
      <c r="E65" s="19">
        <f t="shared" si="9"/>
        <v>5.05465</v>
      </c>
      <c r="F65" s="19">
        <f t="shared" si="9"/>
        <v>4.7885</v>
      </c>
      <c r="G65" s="19">
        <f t="shared" si="9"/>
        <v>4.70937</v>
      </c>
      <c r="H65" s="19">
        <f t="shared" si="9"/>
        <v>4.62328</v>
      </c>
      <c r="I65" s="19">
        <f t="shared" si="9"/>
        <v>4.60133</v>
      </c>
      <c r="J65" s="19">
        <f t="shared" si="9"/>
        <v>4.51464</v>
      </c>
      <c r="K65" s="19">
        <f t="shared" si="7"/>
        <v>4.4114</v>
      </c>
      <c r="L65" s="19">
        <f t="shared" si="7"/>
        <v>4.24182</v>
      </c>
      <c r="M65" s="19">
        <f t="shared" si="7"/>
        <v>3.72063</v>
      </c>
      <c r="N65" s="19">
        <f t="shared" si="7"/>
        <v>2.86684</v>
      </c>
    </row>
    <row r="66" spans="1:14" s="28" customFormat="1" ht="10.5" customHeight="1">
      <c r="A66" s="29">
        <f t="shared" si="5"/>
        <v>-0.009</v>
      </c>
      <c r="B66" s="36"/>
      <c r="C66" s="21">
        <f t="shared" si="8"/>
        <v>12</v>
      </c>
      <c r="D66" s="22">
        <f t="shared" si="9"/>
        <v>6.0721</v>
      </c>
      <c r="E66" s="22">
        <f t="shared" si="9"/>
        <v>5.05382</v>
      </c>
      <c r="F66" s="22">
        <f t="shared" si="9"/>
        <v>4.78768</v>
      </c>
      <c r="G66" s="22">
        <f t="shared" si="9"/>
        <v>4.70855</v>
      </c>
      <c r="H66" s="22">
        <f t="shared" si="9"/>
        <v>4.62248</v>
      </c>
      <c r="I66" s="22">
        <f t="shared" si="9"/>
        <v>4.60054</v>
      </c>
      <c r="J66" s="22">
        <f t="shared" si="9"/>
        <v>4.51387</v>
      </c>
      <c r="K66" s="22">
        <f t="shared" si="7"/>
        <v>4.41064</v>
      </c>
      <c r="L66" s="22">
        <f t="shared" si="7"/>
        <v>4.24109</v>
      </c>
      <c r="M66" s="22">
        <f t="shared" si="7"/>
        <v>3.71999</v>
      </c>
      <c r="N66" s="22">
        <f t="shared" si="7"/>
        <v>2.86634</v>
      </c>
    </row>
    <row r="67" spans="1:14" s="28" customFormat="1" ht="10.5" customHeight="1">
      <c r="A67" s="29">
        <f t="shared" si="5"/>
        <v>-0.009</v>
      </c>
      <c r="B67" s="36"/>
      <c r="C67" s="24">
        <f t="shared" si="8"/>
        <v>13</v>
      </c>
      <c r="D67" s="19">
        <f t="shared" si="9"/>
        <v>6.07125</v>
      </c>
      <c r="E67" s="19">
        <f t="shared" si="9"/>
        <v>5.05298</v>
      </c>
      <c r="F67" s="19">
        <f t="shared" si="9"/>
        <v>4.78685</v>
      </c>
      <c r="G67" s="19">
        <f t="shared" si="9"/>
        <v>4.70774</v>
      </c>
      <c r="H67" s="19">
        <f t="shared" si="9"/>
        <v>4.62168</v>
      </c>
      <c r="I67" s="19">
        <f t="shared" si="9"/>
        <v>4.59975</v>
      </c>
      <c r="J67" s="19">
        <f t="shared" si="9"/>
        <v>4.51309</v>
      </c>
      <c r="K67" s="19">
        <f t="shared" si="7"/>
        <v>4.40988</v>
      </c>
      <c r="L67" s="19">
        <f t="shared" si="7"/>
        <v>4.24036</v>
      </c>
      <c r="M67" s="19">
        <f t="shared" si="7"/>
        <v>3.71935</v>
      </c>
      <c r="N67" s="19">
        <f t="shared" si="7"/>
        <v>2.86585</v>
      </c>
    </row>
    <row r="68" spans="1:14" s="28" customFormat="1" ht="10.5" customHeight="1">
      <c r="A68" s="30">
        <f t="shared" si="5"/>
        <v>-0.009</v>
      </c>
      <c r="B68" s="36"/>
      <c r="C68" s="24">
        <f t="shared" si="8"/>
        <v>14</v>
      </c>
      <c r="D68" s="19">
        <f t="shared" si="9"/>
        <v>6.0704</v>
      </c>
      <c r="E68" s="19">
        <f t="shared" si="9"/>
        <v>5.05214</v>
      </c>
      <c r="F68" s="19">
        <f t="shared" si="9"/>
        <v>4.78603</v>
      </c>
      <c r="G68" s="19">
        <f t="shared" si="9"/>
        <v>4.70693</v>
      </c>
      <c r="H68" s="19">
        <f t="shared" si="9"/>
        <v>4.62088</v>
      </c>
      <c r="I68" s="19">
        <f t="shared" si="9"/>
        <v>4.59895</v>
      </c>
      <c r="J68" s="19">
        <f t="shared" si="9"/>
        <v>4.51231</v>
      </c>
      <c r="K68" s="19">
        <f t="shared" si="7"/>
        <v>4.40912</v>
      </c>
      <c r="L68" s="19">
        <f t="shared" si="7"/>
        <v>4.23963</v>
      </c>
      <c r="M68" s="19">
        <f t="shared" si="7"/>
        <v>3.71871</v>
      </c>
      <c r="N68" s="19">
        <f t="shared" si="7"/>
        <v>2.86536</v>
      </c>
    </row>
    <row r="69" spans="1:14" s="28" customFormat="1" ht="10.5" customHeight="1">
      <c r="A69" s="30">
        <f t="shared" si="5"/>
        <v>-0.009</v>
      </c>
      <c r="B69" s="36"/>
      <c r="C69" s="21">
        <f t="shared" si="8"/>
        <v>15</v>
      </c>
      <c r="D69" s="22">
        <f t="shared" si="9"/>
        <v>6.06956</v>
      </c>
      <c r="E69" s="22">
        <f t="shared" si="9"/>
        <v>5.0513</v>
      </c>
      <c r="F69" s="22">
        <f t="shared" si="9"/>
        <v>4.7852</v>
      </c>
      <c r="G69" s="22">
        <f t="shared" si="9"/>
        <v>4.70612</v>
      </c>
      <c r="H69" s="22">
        <f t="shared" si="9"/>
        <v>4.62009</v>
      </c>
      <c r="I69" s="22">
        <f t="shared" si="9"/>
        <v>4.59816</v>
      </c>
      <c r="J69" s="22">
        <f t="shared" si="9"/>
        <v>4.51153</v>
      </c>
      <c r="K69" s="22">
        <f t="shared" si="7"/>
        <v>4.40835</v>
      </c>
      <c r="L69" s="22">
        <f t="shared" si="7"/>
        <v>4.2389</v>
      </c>
      <c r="M69" s="22">
        <f t="shared" si="7"/>
        <v>3.71807</v>
      </c>
      <c r="N69" s="22">
        <f t="shared" si="7"/>
        <v>2.86486</v>
      </c>
    </row>
    <row r="70" spans="1:14" s="28" customFormat="1" ht="10.5" customHeight="1">
      <c r="A70" s="30">
        <f t="shared" si="5"/>
        <v>-0.009</v>
      </c>
      <c r="B70" s="36"/>
      <c r="C70" s="24">
        <f>C69+1</f>
        <v>16</v>
      </c>
      <c r="D70" s="19">
        <f t="shared" si="9"/>
        <v>6.06871</v>
      </c>
      <c r="E70" s="19">
        <f t="shared" si="9"/>
        <v>5.05046</v>
      </c>
      <c r="F70" s="19">
        <f t="shared" si="9"/>
        <v>4.78438</v>
      </c>
      <c r="G70" s="19">
        <f t="shared" si="9"/>
        <v>4.70531</v>
      </c>
      <c r="H70" s="19">
        <f t="shared" si="9"/>
        <v>4.61929</v>
      </c>
      <c r="I70" s="19">
        <f t="shared" si="9"/>
        <v>4.59737</v>
      </c>
      <c r="J70" s="19">
        <f t="shared" si="9"/>
        <v>4.51075</v>
      </c>
      <c r="K70" s="19">
        <f t="shared" si="7"/>
        <v>4.40759</v>
      </c>
      <c r="L70" s="19">
        <f t="shared" si="7"/>
        <v>4.23816</v>
      </c>
      <c r="M70" s="19">
        <f t="shared" si="7"/>
        <v>3.71743</v>
      </c>
      <c r="N70" s="19">
        <f t="shared" si="7"/>
        <v>2.86437</v>
      </c>
    </row>
    <row r="71" spans="1:14" s="28" customFormat="1" ht="10.5" customHeight="1">
      <c r="A71" s="30">
        <f t="shared" si="5"/>
        <v>-0.009</v>
      </c>
      <c r="B71" s="36"/>
      <c r="C71" s="24">
        <f t="shared" si="8"/>
        <v>17</v>
      </c>
      <c r="D71" s="19">
        <f t="shared" si="9"/>
        <v>6.06786</v>
      </c>
      <c r="E71" s="19">
        <f t="shared" si="9"/>
        <v>5.04963</v>
      </c>
      <c r="F71" s="19">
        <f t="shared" si="9"/>
        <v>4.78355</v>
      </c>
      <c r="G71" s="19">
        <f t="shared" si="9"/>
        <v>4.7045</v>
      </c>
      <c r="H71" s="19">
        <f t="shared" si="9"/>
        <v>4.61849</v>
      </c>
      <c r="I71" s="19">
        <f t="shared" si="9"/>
        <v>4.59658</v>
      </c>
      <c r="J71" s="19">
        <f t="shared" si="9"/>
        <v>4.50997</v>
      </c>
      <c r="K71" s="19">
        <f t="shared" si="7"/>
        <v>4.40683</v>
      </c>
      <c r="L71" s="19">
        <f t="shared" si="7"/>
        <v>4.23743</v>
      </c>
      <c r="M71" s="19">
        <f t="shared" si="7"/>
        <v>3.71679</v>
      </c>
      <c r="N71" s="19">
        <f t="shared" si="7"/>
        <v>2.86387</v>
      </c>
    </row>
    <row r="72" spans="1:14" s="28" customFormat="1" ht="10.5" customHeight="1">
      <c r="A72" s="30">
        <f t="shared" si="5"/>
        <v>-0.009</v>
      </c>
      <c r="B72" s="36"/>
      <c r="C72" s="21">
        <f t="shared" si="8"/>
        <v>18</v>
      </c>
      <c r="D72" s="22">
        <f t="shared" si="9"/>
        <v>6.06702</v>
      </c>
      <c r="E72" s="22">
        <f t="shared" si="9"/>
        <v>5.04879</v>
      </c>
      <c r="F72" s="22">
        <f t="shared" si="9"/>
        <v>4.78273</v>
      </c>
      <c r="G72" s="22">
        <f t="shared" si="9"/>
        <v>4.70368</v>
      </c>
      <c r="H72" s="22">
        <f t="shared" si="9"/>
        <v>4.6177</v>
      </c>
      <c r="I72" s="22">
        <f t="shared" si="9"/>
        <v>4.59578</v>
      </c>
      <c r="J72" s="22">
        <f t="shared" si="9"/>
        <v>4.5092</v>
      </c>
      <c r="K72" s="22">
        <f t="shared" si="7"/>
        <v>4.40607</v>
      </c>
      <c r="L72" s="22">
        <f t="shared" si="7"/>
        <v>4.2367</v>
      </c>
      <c r="M72" s="22">
        <f t="shared" si="7"/>
        <v>3.71615</v>
      </c>
      <c r="N72" s="22">
        <f t="shared" si="7"/>
        <v>2.86338</v>
      </c>
    </row>
    <row r="73" spans="1:14" s="28" customFormat="1" ht="10.5" customHeight="1">
      <c r="A73" s="30">
        <f t="shared" si="5"/>
        <v>-0.009</v>
      </c>
      <c r="B73" s="36"/>
      <c r="C73" s="24">
        <f t="shared" si="8"/>
        <v>19</v>
      </c>
      <c r="D73" s="19">
        <f t="shared" si="9"/>
        <v>6.06617</v>
      </c>
      <c r="E73" s="19">
        <f t="shared" si="9"/>
        <v>5.04795</v>
      </c>
      <c r="F73" s="19">
        <f t="shared" si="9"/>
        <v>4.7819</v>
      </c>
      <c r="G73" s="19">
        <f t="shared" si="9"/>
        <v>4.70287</v>
      </c>
      <c r="H73" s="19">
        <f t="shared" si="9"/>
        <v>4.6169</v>
      </c>
      <c r="I73" s="19">
        <f t="shared" si="9"/>
        <v>4.59499</v>
      </c>
      <c r="J73" s="19">
        <f t="shared" si="9"/>
        <v>4.50842</v>
      </c>
      <c r="K73" s="19">
        <f t="shared" si="7"/>
        <v>4.40531</v>
      </c>
      <c r="L73" s="19">
        <f t="shared" si="7"/>
        <v>4.23597</v>
      </c>
      <c r="M73" s="19">
        <f t="shared" si="7"/>
        <v>3.7155</v>
      </c>
      <c r="N73" s="19">
        <f t="shared" si="7"/>
        <v>2.86289</v>
      </c>
    </row>
    <row r="74" spans="1:14" s="28" customFormat="1" ht="10.5" customHeight="1">
      <c r="A74" s="30">
        <f t="shared" si="5"/>
        <v>-0.009</v>
      </c>
      <c r="B74" s="36"/>
      <c r="C74" s="24">
        <f t="shared" si="8"/>
        <v>20</v>
      </c>
      <c r="D74" s="19">
        <f t="shared" si="9"/>
        <v>6.06533</v>
      </c>
      <c r="E74" s="19">
        <f t="shared" si="9"/>
        <v>5.04712</v>
      </c>
      <c r="F74" s="19">
        <f t="shared" si="9"/>
        <v>4.78108</v>
      </c>
      <c r="G74" s="19">
        <f t="shared" si="9"/>
        <v>4.70206</v>
      </c>
      <c r="H74" s="19">
        <f t="shared" si="9"/>
        <v>4.61611</v>
      </c>
      <c r="I74" s="19">
        <f t="shared" si="9"/>
        <v>4.5942</v>
      </c>
      <c r="J74" s="19">
        <f t="shared" si="9"/>
        <v>4.50764</v>
      </c>
      <c r="K74" s="19">
        <f t="shared" si="7"/>
        <v>4.40456</v>
      </c>
      <c r="L74" s="19">
        <f t="shared" si="7"/>
        <v>4.23524</v>
      </c>
      <c r="M74" s="19">
        <f t="shared" si="7"/>
        <v>3.71486</v>
      </c>
      <c r="N74" s="19">
        <f t="shared" si="7"/>
        <v>2.86239</v>
      </c>
    </row>
    <row r="75" spans="1:14" s="28" customFormat="1" ht="10.5" customHeight="1">
      <c r="A75" s="30">
        <f t="shared" si="5"/>
        <v>-0.009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6.06448</v>
      </c>
      <c r="E75" s="22">
        <f t="shared" si="10"/>
        <v>5.04628</v>
      </c>
      <c r="F75" s="22">
        <f t="shared" si="10"/>
        <v>4.78025</v>
      </c>
      <c r="G75" s="22">
        <f t="shared" si="10"/>
        <v>4.70125</v>
      </c>
      <c r="H75" s="22">
        <f t="shared" si="10"/>
        <v>4.61531</v>
      </c>
      <c r="I75" s="22">
        <f t="shared" si="10"/>
        <v>4.59341</v>
      </c>
      <c r="J75" s="22">
        <f t="shared" si="10"/>
        <v>4.50686</v>
      </c>
      <c r="K75" s="22">
        <f t="shared" si="7"/>
        <v>4.4038</v>
      </c>
      <c r="L75" s="22">
        <f t="shared" si="7"/>
        <v>4.23451</v>
      </c>
      <c r="M75" s="22">
        <f t="shared" si="7"/>
        <v>3.71422</v>
      </c>
      <c r="N75" s="22">
        <f t="shared" si="7"/>
        <v>2.8619</v>
      </c>
    </row>
    <row r="76" spans="1:14" s="28" customFormat="1" ht="10.5" customHeight="1">
      <c r="A76" s="30">
        <f t="shared" si="5"/>
        <v>-0.009</v>
      </c>
      <c r="B76" s="36"/>
      <c r="C76" s="24">
        <f t="shared" si="8"/>
        <v>22</v>
      </c>
      <c r="D76" s="19">
        <f t="shared" si="10"/>
        <v>6.06363</v>
      </c>
      <c r="E76" s="19">
        <f t="shared" si="10"/>
        <v>5.04544</v>
      </c>
      <c r="F76" s="19">
        <f t="shared" si="10"/>
        <v>4.77943</v>
      </c>
      <c r="G76" s="19">
        <f t="shared" si="10"/>
        <v>4.70044</v>
      </c>
      <c r="H76" s="19">
        <f t="shared" si="10"/>
        <v>4.61451</v>
      </c>
      <c r="I76" s="19">
        <f t="shared" si="10"/>
        <v>4.59261</v>
      </c>
      <c r="J76" s="19">
        <f t="shared" si="10"/>
        <v>4.50609</v>
      </c>
      <c r="K76" s="19">
        <f t="shared" si="7"/>
        <v>4.40304</v>
      </c>
      <c r="L76" s="19">
        <f t="shared" si="7"/>
        <v>4.23378</v>
      </c>
      <c r="M76" s="19">
        <f t="shared" si="7"/>
        <v>3.71358</v>
      </c>
      <c r="N76" s="19">
        <f t="shared" si="7"/>
        <v>2.86141</v>
      </c>
    </row>
    <row r="77" spans="1:14" s="28" customFormat="1" ht="10.5" customHeight="1">
      <c r="A77" s="30">
        <f t="shared" si="5"/>
        <v>-0.009</v>
      </c>
      <c r="B77" s="36"/>
      <c r="C77" s="24">
        <f t="shared" si="8"/>
        <v>23</v>
      </c>
      <c r="D77" s="19">
        <f t="shared" si="10"/>
        <v>6.06279</v>
      </c>
      <c r="E77" s="19">
        <f t="shared" si="10"/>
        <v>5.04461</v>
      </c>
      <c r="F77" s="19">
        <f t="shared" si="10"/>
        <v>4.7786</v>
      </c>
      <c r="G77" s="19">
        <f t="shared" si="10"/>
        <v>4.69963</v>
      </c>
      <c r="H77" s="19">
        <f t="shared" si="10"/>
        <v>4.61372</v>
      </c>
      <c r="I77" s="19">
        <f t="shared" si="10"/>
        <v>4.59182</v>
      </c>
      <c r="J77" s="19">
        <f t="shared" si="10"/>
        <v>4.50531</v>
      </c>
      <c r="K77" s="19">
        <f t="shared" si="7"/>
        <v>4.40228</v>
      </c>
      <c r="L77" s="19">
        <f t="shared" si="7"/>
        <v>4.23305</v>
      </c>
      <c r="M77" s="19">
        <f t="shared" si="7"/>
        <v>3.71294</v>
      </c>
      <c r="N77" s="19">
        <f t="shared" si="7"/>
        <v>2.86091</v>
      </c>
    </row>
    <row r="78" spans="1:14" s="28" customFormat="1" ht="10.5" customHeight="1">
      <c r="A78" s="30">
        <f t="shared" si="5"/>
        <v>-0.009</v>
      </c>
      <c r="B78" s="36"/>
      <c r="C78" s="21">
        <f t="shared" si="8"/>
        <v>24</v>
      </c>
      <c r="D78" s="22">
        <f t="shared" si="10"/>
        <v>6.06194</v>
      </c>
      <c r="E78" s="22">
        <f t="shared" si="10"/>
        <v>5.04377</v>
      </c>
      <c r="F78" s="22">
        <f t="shared" si="10"/>
        <v>4.77778</v>
      </c>
      <c r="G78" s="22">
        <f t="shared" si="10"/>
        <v>4.69882</v>
      </c>
      <c r="H78" s="22">
        <f t="shared" si="10"/>
        <v>4.61292</v>
      </c>
      <c r="I78" s="22">
        <f t="shared" si="10"/>
        <v>4.59103</v>
      </c>
      <c r="J78" s="22">
        <f t="shared" si="10"/>
        <v>4.50453</v>
      </c>
      <c r="K78" s="22">
        <f t="shared" si="7"/>
        <v>4.40152</v>
      </c>
      <c r="L78" s="22">
        <f t="shared" si="7"/>
        <v>4.23232</v>
      </c>
      <c r="M78" s="22">
        <f t="shared" si="7"/>
        <v>3.7123</v>
      </c>
      <c r="N78" s="22">
        <f t="shared" si="7"/>
        <v>2.86042</v>
      </c>
    </row>
    <row r="79" spans="1:14" s="28" customFormat="1" ht="10.5" customHeight="1">
      <c r="A79" s="30">
        <f t="shared" si="5"/>
        <v>-0.009</v>
      </c>
      <c r="B79" s="36"/>
      <c r="C79" s="24">
        <f t="shared" si="8"/>
        <v>25</v>
      </c>
      <c r="D79" s="19">
        <f t="shared" si="10"/>
        <v>6.0611</v>
      </c>
      <c r="E79" s="19">
        <f t="shared" si="10"/>
        <v>5.04293</v>
      </c>
      <c r="F79" s="19">
        <f t="shared" si="10"/>
        <v>4.77696</v>
      </c>
      <c r="G79" s="19">
        <f t="shared" si="10"/>
        <v>4.69801</v>
      </c>
      <c r="H79" s="19">
        <f t="shared" si="10"/>
        <v>4.61213</v>
      </c>
      <c r="I79" s="19">
        <f t="shared" si="10"/>
        <v>4.59024</v>
      </c>
      <c r="J79" s="19">
        <f t="shared" si="10"/>
        <v>4.50376</v>
      </c>
      <c r="K79" s="19">
        <f t="shared" si="7"/>
        <v>4.40076</v>
      </c>
      <c r="L79" s="19">
        <f t="shared" si="7"/>
        <v>4.23159</v>
      </c>
      <c r="M79" s="19">
        <f t="shared" si="7"/>
        <v>3.71166</v>
      </c>
      <c r="N79" s="19">
        <f t="shared" si="7"/>
        <v>2.85993</v>
      </c>
    </row>
    <row r="80" spans="1:14" s="28" customFormat="1" ht="10.5" customHeight="1">
      <c r="A80" s="30">
        <f t="shared" si="5"/>
        <v>-0.009</v>
      </c>
      <c r="B80" s="36"/>
      <c r="C80" s="24">
        <f t="shared" si="8"/>
        <v>26</v>
      </c>
      <c r="D80" s="19">
        <f t="shared" si="10"/>
        <v>6.06025</v>
      </c>
      <c r="E80" s="19">
        <f t="shared" si="10"/>
        <v>5.0421</v>
      </c>
      <c r="F80" s="19">
        <f t="shared" si="10"/>
        <v>4.77613</v>
      </c>
      <c r="G80" s="19">
        <f t="shared" si="10"/>
        <v>4.6972</v>
      </c>
      <c r="H80" s="19">
        <f t="shared" si="10"/>
        <v>4.61133</v>
      </c>
      <c r="I80" s="19">
        <f t="shared" si="10"/>
        <v>4.58945</v>
      </c>
      <c r="J80" s="19">
        <f t="shared" si="10"/>
        <v>4.50298</v>
      </c>
      <c r="K80" s="19">
        <f t="shared" si="7"/>
        <v>4.4</v>
      </c>
      <c r="L80" s="19">
        <f t="shared" si="7"/>
        <v>4.23086</v>
      </c>
      <c r="M80" s="19">
        <f t="shared" si="7"/>
        <v>3.71102</v>
      </c>
      <c r="N80" s="19">
        <f t="shared" si="7"/>
        <v>2.85943</v>
      </c>
    </row>
    <row r="81" spans="1:14" s="28" customFormat="1" ht="10.5" customHeight="1">
      <c r="A81" s="30">
        <f t="shared" si="5"/>
        <v>-0.009</v>
      </c>
      <c r="B81" s="36"/>
      <c r="C81" s="21">
        <f t="shared" si="8"/>
        <v>27</v>
      </c>
      <c r="D81" s="22">
        <f t="shared" si="10"/>
        <v>6.05941</v>
      </c>
      <c r="E81" s="22">
        <f t="shared" si="10"/>
        <v>5.04126</v>
      </c>
      <c r="F81" s="22">
        <f t="shared" si="10"/>
        <v>4.77531</v>
      </c>
      <c r="G81" s="22">
        <f t="shared" si="10"/>
        <v>4.69639</v>
      </c>
      <c r="H81" s="22">
        <f t="shared" si="10"/>
        <v>4.61054</v>
      </c>
      <c r="I81" s="22">
        <f t="shared" si="10"/>
        <v>4.58866</v>
      </c>
      <c r="J81" s="22">
        <f t="shared" si="10"/>
        <v>4.5022</v>
      </c>
      <c r="K81" s="22">
        <f t="shared" si="7"/>
        <v>4.39924</v>
      </c>
      <c r="L81" s="22">
        <f t="shared" si="7"/>
        <v>4.23013</v>
      </c>
      <c r="M81" s="22">
        <f t="shared" si="7"/>
        <v>3.71038</v>
      </c>
      <c r="N81" s="22">
        <f t="shared" si="7"/>
        <v>2.85894</v>
      </c>
    </row>
    <row r="82" spans="1:14" s="28" customFormat="1" ht="10.5" customHeight="1">
      <c r="A82" s="30">
        <f t="shared" si="5"/>
        <v>-0.009</v>
      </c>
      <c r="B82" s="36"/>
      <c r="C82" s="24">
        <f t="shared" si="8"/>
        <v>28</v>
      </c>
      <c r="D82" s="19">
        <f t="shared" si="10"/>
        <v>6.05856</v>
      </c>
      <c r="E82" s="19">
        <f t="shared" si="10"/>
        <v>5.04042</v>
      </c>
      <c r="F82" s="19">
        <f t="shared" si="10"/>
        <v>4.77449</v>
      </c>
      <c r="G82" s="19">
        <f t="shared" si="10"/>
        <v>4.69558</v>
      </c>
      <c r="H82" s="19">
        <f t="shared" si="10"/>
        <v>4.60974</v>
      </c>
      <c r="I82" s="19">
        <f t="shared" si="10"/>
        <v>4.58786</v>
      </c>
      <c r="J82" s="19">
        <f t="shared" si="10"/>
        <v>4.50143</v>
      </c>
      <c r="K82" s="19">
        <f t="shared" si="7"/>
        <v>4.39848</v>
      </c>
      <c r="L82" s="19">
        <f t="shared" si="7"/>
        <v>4.2294</v>
      </c>
      <c r="M82" s="19">
        <f t="shared" si="7"/>
        <v>3.70974</v>
      </c>
      <c r="N82" s="19">
        <f t="shared" si="7"/>
        <v>2.85845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929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2011-01-26T14:06:29Z</dcterms:created>
  <dcterms:modified xsi:type="dcterms:W3CDTF">2011-02-07T13:20:45Z</dcterms:modified>
  <cp:category/>
  <cp:version/>
  <cp:contentType/>
  <cp:contentStatus/>
</cp:coreProperties>
</file>